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340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<sst xmlns="http://schemas.openxmlformats.org/spreadsheetml/2006/main" count="41" uniqueCount="41">
  <si>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Mes</t>
  </si>
  <si>
    <t>Días</t>
  </si>
  <si>
    <r>
      <t>Energía necesaria diaria Kcal.10</t>
    </r>
    <r>
      <rPr>
        <vertAlign val="superscript"/>
        <sz val="12"/>
        <rFont val="Times New Roman"/>
        <family val="1"/>
      </rPr>
      <t>3</t>
    </r>
  </si>
  <si>
    <r>
      <t>Energía necesaria mensual Kcal. 10</t>
    </r>
    <r>
      <rPr>
        <vertAlign val="superscript"/>
        <sz val="12"/>
        <rFont val="Times New Roman"/>
        <family val="1"/>
      </rPr>
      <t>3</t>
    </r>
  </si>
  <si>
    <r>
      <t>Radiación Kj/m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día</t>
    </r>
  </si>
  <si>
    <r>
      <t>Radiación efectiva Kcal/m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día</t>
    </r>
  </si>
  <si>
    <r>
      <t>Radiación mensual Kcal/m</t>
    </r>
    <r>
      <rPr>
        <vertAlign val="superscript"/>
        <sz val="12"/>
        <rFont val="Times New Roman"/>
        <family val="1"/>
      </rPr>
      <t>2</t>
    </r>
  </si>
  <si>
    <r>
      <t>Aporte solar mensual Kcal.10</t>
    </r>
    <r>
      <rPr>
        <vertAlign val="superscript"/>
        <sz val="12"/>
        <rFont val="Times New Roman"/>
        <family val="1"/>
      </rPr>
      <t>3</t>
    </r>
  </si>
  <si>
    <r>
      <t>Energía auxiliar mensual Kcal.10</t>
    </r>
    <r>
      <rPr>
        <vertAlign val="superscript"/>
        <sz val="12"/>
        <rFont val="Times New Roman"/>
        <family val="1"/>
      </rPr>
      <t>3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</si>
  <si>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</si>
  <si>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</si>
  <si>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</si>
  <si>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</si>
  <si>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</si>
  <si>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</si>
  <si>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</si>
  <si>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</si>
  <si>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</si>
  <si>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</si>
  <si>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</si>
  <si>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</si>
  <si>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Cálculo de los m2 de captadores</t>
  </si>
  <si>
    <t>Necesidad calorífica (1)</t>
  </si>
  <si>
    <t>Aportación solar (2)</t>
  </si>
  <si>
    <t>Rendimiento del colector</t>
  </si>
  <si>
    <t>(2) Columna 7 del mes medio</t>
  </si>
  <si>
    <t>CÁLCULO DE SUPERFICIE CAPTADORA</t>
  </si>
  <si>
    <r>
      <t>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captadores</t>
    </r>
  </si>
  <si>
    <r>
      <t>(1)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Columna 4 multiplicado por 10 del mes medio en aportación calorífica de 31 días</t>
    </r>
  </si>
  <si>
    <r>
      <t>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captadores efectivos (3)</t>
    </r>
  </si>
  <si>
    <t>…..(3) Función de la superficie unitaria del colector</t>
  </si>
  <si>
    <t>Inclinación :</t>
  </si>
  <si>
    <t>Azimut:</t>
  </si>
  <si>
    <t>Pérdidas:</t>
  </si>
  <si>
    <t>Inclin optima:</t>
  </si>
  <si>
    <t>CALCULO DEL VOLUMEN DE ACUMULACION</t>
  </si>
  <si>
    <t>Volumen mínimo</t>
  </si>
  <si>
    <t>Volumen máximo</t>
  </si>
  <si>
    <t>Litros</t>
  </si>
  <si>
    <t>litros</t>
  </si>
  <si>
    <t>Porcentaje de energía aportada por el sistema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</si>
</sst>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575"/>
          <c:w val="0.832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Hoja1!$D$4:$D$15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Hoja1!$H$4:$H$15</c:f>
              <c:numCache/>
            </c:numRef>
          </c:val>
        </c:ser>
        <c:axId val="22444937"/>
        <c:axId val="677842"/>
      </c:bar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4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3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16</xdr:row>
      <xdr:rowOff>47625</xdr:rowOff>
    </xdr:from>
    <xdr:to>
      <xdr:col>10</xdr:col>
      <xdr:colOff>571500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514725" y="4191000"/>
        <a:ext cx="46767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K14" sqref="K14"/>
    </sheetView>
  </sheetViews>
  <sheetFormatPr defaultColWidth="11.421875" defaultRowHeight="12.75"/>
  <sheetData>
    <row r="1" ht="16.5" thickBot="1">
      <c r="A1" s="1"/>
    </row>
    <row r="2" spans="1:10" ht="16.5" thickBot="1">
      <c r="A2" s="2">
        <v>1</v>
      </c>
      <c r="B2" s="3">
        <v>2</v>
      </c>
      <c r="C2" s="16">
        <v>3</v>
      </c>
      <c r="D2" s="3">
        <v>4</v>
      </c>
      <c r="E2" s="16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</row>
    <row r="3" spans="1:10" ht="79.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40</v>
      </c>
    </row>
    <row r="4" spans="1:10" ht="16.5" thickBot="1">
      <c r="A4" s="6" t="s">
        <v>9</v>
      </c>
      <c r="B4" s="5">
        <v>31</v>
      </c>
      <c r="C4" s="7">
        <v>1.807</v>
      </c>
      <c r="D4" s="7">
        <f aca="true" t="shared" si="0" ref="D4:D15">B4*C4</f>
        <v>56.016999999999996</v>
      </c>
      <c r="E4" s="7">
        <v>5892</v>
      </c>
      <c r="F4" s="7">
        <f aca="true" t="shared" si="1" ref="F4:F15">E4*0.24</f>
        <v>1414.08</v>
      </c>
      <c r="G4" s="7">
        <f aca="true" t="shared" si="2" ref="G4:G15">B4*F4</f>
        <v>43836.479999999996</v>
      </c>
      <c r="H4" s="7">
        <f>G4*E32*C32/1000</f>
        <v>47.286410976</v>
      </c>
      <c r="I4" s="7">
        <f aca="true" t="shared" si="3" ref="I4:I15">H4-D4</f>
        <v>-8.730589023999997</v>
      </c>
      <c r="J4" s="7">
        <f>H4*100/D4</f>
        <v>84.41439380188157</v>
      </c>
    </row>
    <row r="5" spans="1:10" ht="16.5" thickBot="1">
      <c r="A5" s="6" t="s">
        <v>10</v>
      </c>
      <c r="B5" s="5">
        <v>28</v>
      </c>
      <c r="C5" s="7">
        <v>1.807</v>
      </c>
      <c r="D5" s="7">
        <f t="shared" si="0"/>
        <v>50.596</v>
      </c>
      <c r="E5" s="7">
        <v>10494</v>
      </c>
      <c r="F5" s="7">
        <f t="shared" si="1"/>
        <v>2518.56</v>
      </c>
      <c r="G5" s="7">
        <f t="shared" si="2"/>
        <v>70519.68</v>
      </c>
      <c r="H5" s="7">
        <f>G5*E32*C32/1000</f>
        <v>76.069578816</v>
      </c>
      <c r="I5" s="7">
        <f t="shared" si="3"/>
        <v>25.473578816000007</v>
      </c>
      <c r="J5" s="7">
        <f aca="true" t="shared" si="4" ref="J5:J15">H5*100/D5</f>
        <v>150.3470211400111</v>
      </c>
    </row>
    <row r="6" spans="1:10" ht="16.5" thickBot="1">
      <c r="A6" s="6" t="s">
        <v>11</v>
      </c>
      <c r="B6" s="5">
        <v>31</v>
      </c>
      <c r="C6" s="7">
        <v>1.807</v>
      </c>
      <c r="D6" s="7">
        <f t="shared" si="0"/>
        <v>56.016999999999996</v>
      </c>
      <c r="E6" s="7">
        <v>9912</v>
      </c>
      <c r="F6" s="7">
        <f t="shared" si="1"/>
        <v>2378.88</v>
      </c>
      <c r="G6" s="7">
        <f t="shared" si="2"/>
        <v>73745.28</v>
      </c>
      <c r="H6" s="7">
        <f>G6*E32*C32/1000</f>
        <v>79.549033536</v>
      </c>
      <c r="I6" s="7">
        <f t="shared" si="3"/>
        <v>23.532033536</v>
      </c>
      <c r="J6" s="7">
        <f t="shared" si="4"/>
        <v>142.008735805202</v>
      </c>
    </row>
    <row r="7" spans="1:10" ht="16.5" thickBot="1">
      <c r="A7" s="6" t="s">
        <v>12</v>
      </c>
      <c r="B7" s="5">
        <v>30</v>
      </c>
      <c r="C7" s="7">
        <v>1.807</v>
      </c>
      <c r="D7" s="7">
        <f t="shared" si="0"/>
        <v>54.21</v>
      </c>
      <c r="E7" s="7">
        <v>13860</v>
      </c>
      <c r="F7" s="7">
        <f t="shared" si="1"/>
        <v>3326.4</v>
      </c>
      <c r="G7" s="7">
        <f t="shared" si="2"/>
        <v>99792</v>
      </c>
      <c r="H7" s="7">
        <f>G7*E32*C32/1000</f>
        <v>107.64563040000002</v>
      </c>
      <c r="I7" s="7">
        <f t="shared" si="3"/>
        <v>53.435630400000015</v>
      </c>
      <c r="J7" s="7">
        <f t="shared" si="4"/>
        <v>198.57153735473162</v>
      </c>
    </row>
    <row r="8" spans="1:10" ht="16.5" thickBot="1">
      <c r="A8" s="6" t="s">
        <v>13</v>
      </c>
      <c r="B8" s="5">
        <v>31</v>
      </c>
      <c r="C8" s="7">
        <v>1.807</v>
      </c>
      <c r="D8" s="7">
        <f t="shared" si="0"/>
        <v>56.016999999999996</v>
      </c>
      <c r="E8" s="7">
        <v>12686</v>
      </c>
      <c r="F8" s="7">
        <f t="shared" si="1"/>
        <v>3044.64</v>
      </c>
      <c r="G8" s="7">
        <f t="shared" si="2"/>
        <v>94383.84</v>
      </c>
      <c r="H8" s="7">
        <f>G8*E32*C32/1000</f>
        <v>101.81184820800001</v>
      </c>
      <c r="I8" s="7">
        <f t="shared" si="3"/>
        <v>45.79484820800002</v>
      </c>
      <c r="J8" s="7">
        <f t="shared" si="4"/>
        <v>181.75169717764254</v>
      </c>
    </row>
    <row r="9" spans="1:10" ht="16.5" thickBot="1">
      <c r="A9" s="6" t="s">
        <v>14</v>
      </c>
      <c r="B9" s="5">
        <v>30</v>
      </c>
      <c r="C9" s="7">
        <v>1.807</v>
      </c>
      <c r="D9" s="7">
        <f t="shared" si="0"/>
        <v>54.21</v>
      </c>
      <c r="E9" s="7">
        <v>14628</v>
      </c>
      <c r="F9" s="7">
        <f t="shared" si="1"/>
        <v>3510.72</v>
      </c>
      <c r="G9" s="7">
        <f t="shared" si="2"/>
        <v>105321.59999999999</v>
      </c>
      <c r="H9" s="7">
        <f>G9*E32*C32/1000</f>
        <v>113.61040992</v>
      </c>
      <c r="I9" s="7">
        <f t="shared" si="3"/>
        <v>59.400409919999994</v>
      </c>
      <c r="J9" s="7">
        <f t="shared" si="4"/>
        <v>209.57463552850027</v>
      </c>
    </row>
    <row r="10" spans="1:10" ht="16.5" thickBot="1">
      <c r="A10" s="6" t="s">
        <v>15</v>
      </c>
      <c r="B10" s="5">
        <v>31</v>
      </c>
      <c r="C10" s="7">
        <v>1.807</v>
      </c>
      <c r="D10" s="7">
        <f t="shared" si="0"/>
        <v>56.016999999999996</v>
      </c>
      <c r="E10" s="7">
        <v>15224</v>
      </c>
      <c r="F10" s="7">
        <f t="shared" si="1"/>
        <v>3653.7599999999998</v>
      </c>
      <c r="G10" s="7">
        <f t="shared" si="2"/>
        <v>113266.56</v>
      </c>
      <c r="H10" s="7">
        <f>G10*E32*C32/1000</f>
        <v>122.18063827200002</v>
      </c>
      <c r="I10" s="7">
        <f t="shared" si="3"/>
        <v>66.16363827200003</v>
      </c>
      <c r="J10" s="7">
        <f t="shared" si="4"/>
        <v>218.11349817376876</v>
      </c>
    </row>
    <row r="11" spans="1:10" ht="16.5" thickBot="1">
      <c r="A11" s="6" t="s">
        <v>16</v>
      </c>
      <c r="B11" s="5">
        <v>31</v>
      </c>
      <c r="C11" s="7">
        <v>1.807</v>
      </c>
      <c r="D11" s="7">
        <f t="shared" si="0"/>
        <v>56.016999999999996</v>
      </c>
      <c r="E11" s="7">
        <v>14946</v>
      </c>
      <c r="F11" s="7">
        <f t="shared" si="1"/>
        <v>3587.04</v>
      </c>
      <c r="G11" s="7">
        <f t="shared" si="2"/>
        <v>111198.24</v>
      </c>
      <c r="H11" s="7">
        <f>G11*E32*C32/1000</f>
        <v>119.94954148800002</v>
      </c>
      <c r="I11" s="7">
        <f t="shared" si="3"/>
        <v>63.93254148800003</v>
      </c>
      <c r="J11" s="7">
        <f t="shared" si="4"/>
        <v>214.13060586607645</v>
      </c>
    </row>
    <row r="12" spans="1:10" ht="16.5" thickBot="1">
      <c r="A12" s="6" t="s">
        <v>17</v>
      </c>
      <c r="B12" s="5">
        <v>30</v>
      </c>
      <c r="C12" s="7">
        <v>1.807</v>
      </c>
      <c r="D12" s="7">
        <f t="shared" si="0"/>
        <v>54.21</v>
      </c>
      <c r="E12" s="7">
        <v>12746</v>
      </c>
      <c r="F12" s="7">
        <f t="shared" si="1"/>
        <v>3059.04</v>
      </c>
      <c r="G12" s="7">
        <f t="shared" si="2"/>
        <v>91771.2</v>
      </c>
      <c r="H12" s="7">
        <f>G12*E32*C32/1000</f>
        <v>98.99359344000001</v>
      </c>
      <c r="I12" s="7">
        <f t="shared" si="3"/>
        <v>44.78359344000001</v>
      </c>
      <c r="J12" s="7">
        <f t="shared" si="4"/>
        <v>182.6113142224682</v>
      </c>
    </row>
    <row r="13" spans="1:10" ht="16.5" thickBot="1">
      <c r="A13" s="6" t="s">
        <v>18</v>
      </c>
      <c r="B13" s="5">
        <v>31</v>
      </c>
      <c r="C13" s="7">
        <v>1.807</v>
      </c>
      <c r="D13" s="7">
        <f t="shared" si="0"/>
        <v>56.016999999999996</v>
      </c>
      <c r="E13" s="7">
        <v>12774</v>
      </c>
      <c r="F13" s="7">
        <f t="shared" si="1"/>
        <v>3065.7599999999998</v>
      </c>
      <c r="G13" s="7">
        <f t="shared" si="2"/>
        <v>95038.56</v>
      </c>
      <c r="H13" s="7">
        <f>G13*E32*C32/1000</f>
        <v>102.518094672</v>
      </c>
      <c r="I13" s="7">
        <f t="shared" si="3"/>
        <v>46.50109467200001</v>
      </c>
      <c r="J13" s="7">
        <f t="shared" si="4"/>
        <v>183.01246884338684</v>
      </c>
    </row>
    <row r="14" spans="1:10" ht="16.5" thickBot="1">
      <c r="A14" s="6" t="s">
        <v>19</v>
      </c>
      <c r="B14" s="5">
        <v>30</v>
      </c>
      <c r="C14" s="7">
        <v>1.807</v>
      </c>
      <c r="D14" s="7">
        <f t="shared" si="0"/>
        <v>54.21</v>
      </c>
      <c r="E14" s="7">
        <v>8734</v>
      </c>
      <c r="F14" s="7">
        <f t="shared" si="1"/>
        <v>2096.16</v>
      </c>
      <c r="G14" s="7">
        <f t="shared" si="2"/>
        <v>62884.799999999996</v>
      </c>
      <c r="H14" s="7">
        <f>G14*E32*C32/1000</f>
        <v>67.83383376</v>
      </c>
      <c r="I14" s="7">
        <f t="shared" si="3"/>
        <v>13.623833760000004</v>
      </c>
      <c r="J14" s="7">
        <f t="shared" si="4"/>
        <v>125.13158782512453</v>
      </c>
    </row>
    <row r="15" spans="1:10" ht="16.5" thickBot="1">
      <c r="A15" s="6" t="s">
        <v>20</v>
      </c>
      <c r="B15" s="5">
        <v>31</v>
      </c>
      <c r="C15" s="7">
        <v>1.807</v>
      </c>
      <c r="D15" s="7">
        <f t="shared" si="0"/>
        <v>56.016999999999996</v>
      </c>
      <c r="E15" s="7">
        <v>4650</v>
      </c>
      <c r="F15" s="7">
        <f t="shared" si="1"/>
        <v>1116</v>
      </c>
      <c r="G15" s="7">
        <f t="shared" si="2"/>
        <v>34596</v>
      </c>
      <c r="H15" s="7">
        <f>G15*E32*C32/1000</f>
        <v>37.318705200000004</v>
      </c>
      <c r="I15" s="7">
        <f t="shared" si="3"/>
        <v>-18.698294799999992</v>
      </c>
      <c r="J15" s="7">
        <f t="shared" si="4"/>
        <v>66.62032097399005</v>
      </c>
    </row>
    <row r="16" spans="1:10" ht="15.75">
      <c r="A16" s="1"/>
      <c r="J16" s="23">
        <f>SUM(J4:J15)/12</f>
        <v>163.02398472606535</v>
      </c>
    </row>
    <row r="17" ht="15.75">
      <c r="A17" s="8" t="s">
        <v>26</v>
      </c>
    </row>
    <row r="18" ht="15.75">
      <c r="A18" s="8"/>
    </row>
    <row r="19" ht="15.75">
      <c r="A19" s="8"/>
    </row>
    <row r="20" ht="15.75">
      <c r="A20" s="8"/>
    </row>
    <row r="21" ht="15.75">
      <c r="A21" s="1"/>
    </row>
    <row r="22" ht="15.75">
      <c r="A22" s="1"/>
    </row>
    <row r="23" ht="15.75">
      <c r="A23" s="1"/>
    </row>
    <row r="24" ht="15">
      <c r="A24" s="9"/>
    </row>
    <row r="25" ht="15">
      <c r="A25" s="9"/>
    </row>
    <row r="26" ht="15">
      <c r="A26" s="9"/>
    </row>
    <row r="27" spans="1:3" ht="14.25">
      <c r="A27" s="20"/>
      <c r="B27" s="20"/>
      <c r="C27" s="20"/>
    </row>
    <row r="28" spans="1:3" ht="15">
      <c r="A28" s="22"/>
      <c r="B28" s="21"/>
      <c r="C28" s="21"/>
    </row>
    <row r="29" ht="15">
      <c r="A29" s="9"/>
    </row>
    <row r="30" ht="15.75" thickBot="1">
      <c r="A30" s="9" t="s">
        <v>21</v>
      </c>
    </row>
    <row r="31" spans="1:6" ht="66.75" thickBot="1">
      <c r="A31" s="10" t="s">
        <v>22</v>
      </c>
      <c r="B31" s="11" t="s">
        <v>23</v>
      </c>
      <c r="C31" s="11" t="s">
        <v>24</v>
      </c>
      <c r="D31" s="11" t="s">
        <v>27</v>
      </c>
      <c r="E31" s="10" t="s">
        <v>29</v>
      </c>
      <c r="F31" s="15"/>
    </row>
    <row r="32" spans="1:5" ht="16.5" thickBot="1">
      <c r="A32" s="17">
        <v>56017</v>
      </c>
      <c r="B32" s="18">
        <v>94383.84</v>
      </c>
      <c r="C32" s="18">
        <v>0.67</v>
      </c>
      <c r="D32" s="12">
        <f>A32/(B32*C32)</f>
        <v>0.8858239152652314</v>
      </c>
      <c r="E32" s="17">
        <v>1.61</v>
      </c>
    </row>
    <row r="33" ht="15.75">
      <c r="A33" s="1"/>
    </row>
    <row r="34" ht="15.75">
      <c r="A34" s="13" t="s">
        <v>28</v>
      </c>
    </row>
    <row r="35" spans="1:4" ht="15.75">
      <c r="A35" s="14" t="s">
        <v>25</v>
      </c>
      <c r="D35" s="14" t="s">
        <v>30</v>
      </c>
    </row>
    <row r="37" spans="3:4" ht="12.75">
      <c r="C37" t="s">
        <v>34</v>
      </c>
      <c r="D37" s="19">
        <v>40</v>
      </c>
    </row>
    <row r="38" spans="3:4" ht="12.75">
      <c r="C38" t="s">
        <v>31</v>
      </c>
      <c r="D38" s="19">
        <v>30</v>
      </c>
    </row>
    <row r="39" spans="3:4" ht="12.75">
      <c r="C39" t="s">
        <v>32</v>
      </c>
      <c r="D39" s="19">
        <v>10</v>
      </c>
    </row>
    <row r="41" spans="3:4" ht="12.75">
      <c r="C41" t="s">
        <v>33</v>
      </c>
      <c r="D41">
        <f>100*(1.2*10^-4*(D38-D37)^2+3.5*10^-5*D39^2)</f>
        <v>1.55</v>
      </c>
    </row>
    <row r="43" ht="12.75">
      <c r="A43" t="s">
        <v>35</v>
      </c>
    </row>
    <row r="45" spans="2:5" ht="12.75">
      <c r="B45" t="s">
        <v>36</v>
      </c>
      <c r="D45">
        <f>50*E32</f>
        <v>80.5</v>
      </c>
      <c r="E45" t="s">
        <v>38</v>
      </c>
    </row>
    <row r="46" spans="2:5" ht="12.75">
      <c r="B46" t="s">
        <v>37</v>
      </c>
      <c r="D46">
        <f>180*E32</f>
        <v>289.8</v>
      </c>
      <c r="E46" t="s">
        <v>39</v>
      </c>
    </row>
  </sheetData>
  <printOptions/>
  <pageMargins left="0.7874015748031497" right="0.7874015748031497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Foremcyl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energias</dc:creator>
  <cp:keywords/>
  <dc:description/>
  <cp:lastModifiedBy>energias</cp:lastModifiedBy>
  <cp:lastPrinted>2007-11-29T10:28:54Z</cp:lastPrinted>
  <dcterms:created xsi:type="dcterms:W3CDTF">2007-11-28T18:40:54Z</dcterms:created>
  <dcterms:modified xsi:type="dcterms:W3CDTF">2008-05-22T16:32:48Z</dcterms:modified>
  <cp:category/>
  <cp:version/>
  <cp:contentType/>
  <cp:contentStatus/>
</cp:coreProperties>
</file>